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04\Documents\DOCUMENTOS DE APOYO TIC\2024\PAGINA WEB\PLANEACION\"/>
    </mc:Choice>
  </mc:AlternateContent>
  <xr:revisionPtr revIDLastSave="0" documentId="8_{097C66D2-E488-4FF1-B261-F0013982B563}" xr6:coauthVersionLast="47" xr6:coauthVersionMax="47" xr10:uidLastSave="{00000000-0000-0000-0000-000000000000}"/>
  <bookViews>
    <workbookView xWindow="-120" yWindow="-120" windowWidth="29040" windowHeight="15840" tabRatio="479" xr2:uid="{00000000-000D-0000-FFFF-FFFF00000000}"/>
  </bookViews>
  <sheets>
    <sheet name="OADS-F-20" sheetId="1" r:id="rId1"/>
  </sheets>
  <definedNames>
    <definedName name="_xlnm._FilterDatabase" localSheetId="0" hidden="1">'OADS-F-20'!$A$6:$AG$27</definedName>
    <definedName name="_xlnm.Print_Area" localSheetId="0">'OADS-F-20'!$A$1:$AG$38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1" l="1"/>
  <c r="AF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10" i="1"/>
  <c r="AE10" i="1"/>
  <c r="AF9" i="1"/>
  <c r="AE9" i="1"/>
  <c r="AG18" i="1" l="1"/>
  <c r="AG17" i="1"/>
  <c r="AG14" i="1"/>
  <c r="AG16" i="1"/>
  <c r="AG13" i="1"/>
  <c r="AG11" i="1" l="1"/>
  <c r="AG10" i="1"/>
  <c r="AG9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G8" i="1"/>
  <c r="AF8" i="1" l="1"/>
  <c r="AE8" i="1"/>
  <c r="AE19" i="1" s="1"/>
  <c r="G19" i="1" l="1"/>
  <c r="AG15" i="1" l="1"/>
  <c r="AG12" i="1" l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22" i="1" l="1"/>
  <c r="G23" i="1"/>
  <c r="AE23" i="1"/>
  <c r="AE22" i="1"/>
  <c r="Y22" i="1"/>
  <c r="M23" i="1"/>
  <c r="Y23" i="1"/>
  <c r="S22" i="1"/>
  <c r="S23" i="1"/>
  <c r="M22" i="1"/>
  <c r="K20" i="1"/>
  <c r="W20" i="1"/>
  <c r="AA20" i="1"/>
  <c r="Y20" i="1"/>
  <c r="S20" i="1"/>
  <c r="U20" i="1"/>
  <c r="M20" i="1"/>
  <c r="AC20" i="1"/>
  <c r="I20" i="1"/>
  <c r="O22" i="1" l="1"/>
  <c r="W22" i="1"/>
  <c r="AC22" i="1"/>
  <c r="O20" i="1"/>
  <c r="Q20" i="1"/>
  <c r="AF19" i="1"/>
  <c r="AG19" i="1" s="1"/>
  <c r="G20" i="1"/>
  <c r="AG22" i="1" l="1"/>
  <c r="J22" i="1"/>
  <c r="G24" i="1"/>
  <c r="AE20" i="1"/>
  <c r="AG8" i="1"/>
</calcChain>
</file>

<file path=xl/sharedStrings.xml><?xml version="1.0" encoding="utf-8"?>
<sst xmlns="http://schemas.openxmlformats.org/spreadsheetml/2006/main" count="102" uniqueCount="72">
  <si>
    <t>No.</t>
  </si>
  <si>
    <t>P</t>
  </si>
  <si>
    <t>E</t>
  </si>
  <si>
    <t>Actividades Proyectadas</t>
  </si>
  <si>
    <t>Actividades Ejecutadas</t>
  </si>
  <si>
    <t>% de Cumplimiento  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</si>
  <si>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</si>
  <si>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</si>
  <si>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</si>
  <si>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</si>
  <si>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</si>
  <si>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</si>
  <si>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</si>
  <si>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</si>
  <si>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</si>
  <si>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</si>
  <si>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</si>
  <si>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</si>
  <si>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Actividades</t>
  </si>
  <si>
    <t>% de Cumplimiento Mensual</t>
  </si>
  <si>
    <t>RESUMEN DE GESTIÓN ANUAL</t>
  </si>
  <si>
    <t>AÑO</t>
  </si>
  <si>
    <t xml:space="preserve">                                                                                                E = Ejecutado</t>
  </si>
  <si>
    <t>-</t>
  </si>
  <si>
    <t>Versión:  01</t>
  </si>
  <si>
    <t>META</t>
  </si>
  <si>
    <t>1.TRIMESTRE</t>
  </si>
  <si>
    <t>2.TRIMESTRE</t>
  </si>
  <si>
    <t>3.TRIMESTRE</t>
  </si>
  <si>
    <t>4.TRIMESTRE</t>
  </si>
  <si>
    <t xml:space="preserve">E.S.E.   HOSPITAL  UNIVERSITARIO SAN RAFAEL DE TUNJA </t>
  </si>
  <si>
    <t>CONDICIONES INSTITUCIONALES IDÓNEAS PARA LA PROMOCIÓN DE LA PARTICIPACIÓN CIUDADANA</t>
  </si>
  <si>
    <t>Identificar las instancias de participación legalmente establecidas que debe involucrar para cumplir con la misión de la entidad</t>
  </si>
  <si>
    <t>Plan de participación ciudadana</t>
  </si>
  <si>
    <t>PROMOCIÓN EFECTIVA DE LA PARTICIPACIÓN CIUDADANA</t>
  </si>
  <si>
    <t>Diseñar y divulgar el cronograma del plan de participación ciudadana.</t>
  </si>
  <si>
    <t>ACTIVIDAD / ESTRATEGIA</t>
  </si>
  <si>
    <t>RESPONSABLE</t>
  </si>
  <si>
    <t>CÓDIGO:
OADS-F-20</t>
  </si>
  <si>
    <t>OBJETIVO PLAN INSTITUCIONAL / ESTRATEGICO</t>
  </si>
  <si>
    <t>INDICADOR</t>
  </si>
  <si>
    <t>Planeación</t>
  </si>
  <si>
    <t>Planeación
Lider pag. Web</t>
  </si>
  <si>
    <t>Comunicaciones</t>
  </si>
  <si>
    <t>Valorar la percepción de los canales de participación ciudadana.</t>
  </si>
  <si>
    <t xml:space="preserve">Encuesta de percepción </t>
  </si>
  <si>
    <t xml:space="preserve">DIAGNÓSTICO </t>
  </si>
  <si>
    <t xml:space="preserve">Cronograma publicado dirigido a la ciudadanía </t>
  </si>
  <si>
    <t>Habilitar espacios de participación y consulta ciudadana, tendientes a la construcción de Políticas, Planes, Programas y Proyectos.</t>
  </si>
  <si>
    <t xml:space="preserve">Divulgación del plan de participación por distintos canales </t>
  </si>
  <si>
    <t>Planeación
Comunicaciones
Lider pag. Web</t>
  </si>
  <si>
    <t>Caracterización de usurios que identifique: 1) Los canales de publicación y difusión de información consultada por los grupos de valor; 2) Intereses y preferencias en materia de participación ciudadana en el marco de la gestión institucional.</t>
  </si>
  <si>
    <t>Diagnosticar si los canales espacios, mecanismos y medios  que emplea la institución para promover la participación ciudadana son idóneos de acuerdo con la caracterización de ciudadanos, usuarios o grupos de interés.</t>
  </si>
  <si>
    <t>Realizar analisis de satisfaccion sobre utilizacion de canales de comunicación utilizados</t>
  </si>
  <si>
    <t>Identificar en conjunto con las áreas misionales y de apoyo a la gestión, las metas y actividades que cada área realizará en las cuales tiene programado o debe involucrar a los ciudadanos, usuarios o grupos de interés caracterizados.</t>
  </si>
  <si>
    <t xml:space="preserve"> MARIA PILAR PATIÑO</t>
  </si>
  <si>
    <t>ASESORA DESARROLLO DE SERVICIOS</t>
  </si>
  <si>
    <t>GERENTE</t>
  </si>
  <si>
    <t>PLAN ACCION MODELO PARTICIPACIÓN CIUDADANA 2023</t>
  </si>
  <si>
    <t xml:space="preserve">ELABORÓ: </t>
  </si>
  <si>
    <t>REFERENTE PLANEACION</t>
  </si>
  <si>
    <t>REVISO:   MÓNICA MARÍA LONDOÑO FORERO</t>
  </si>
  <si>
    <r>
      <t xml:space="preserve">        </t>
    </r>
    <r>
      <rPr>
        <sz val="12"/>
        <color theme="1"/>
        <rFont val="Tahoma"/>
        <family val="2"/>
      </rPr>
      <t xml:space="preserve">       APROBO:  GERMÁN FRANCISCO PERTUZ GONZALEZ</t>
    </r>
  </si>
  <si>
    <t>P = Programado</t>
  </si>
  <si>
    <t>Informe Final</t>
  </si>
  <si>
    <t>Identificar y Documentar las debilidades y fortalezas de la implementación de la política de participación ciudadana</t>
  </si>
  <si>
    <t xml:space="preserve">Informe </t>
  </si>
  <si>
    <t>Informe de Caracterización</t>
  </si>
  <si>
    <t xml:space="preserve">Actualizar  base de datos de grupos de participacion ciudadana </t>
  </si>
  <si>
    <t>Convocatoria, invitación y Desarrollo Audiencia Pública de Rendición de cuentas vigencia 2023</t>
  </si>
  <si>
    <t>Capacitar a un grupo de usuarios y/o líderes de organizaciones sociales previo a la audiencia pública de rendición de cuentas</t>
  </si>
  <si>
    <t>Acta de reunión y lista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</si>
</sst>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0.0%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7"/>
      <name val="Tahoma"/>
      <family val="2"/>
    </font>
    <font>
      <b/>
      <sz val="11"/>
      <name val="Tahoma"/>
      <family val="2"/>
    </font>
    <font>
      <sz val="12"/>
      <color theme="1"/>
      <name val="Arial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4"/>
      <color theme="1"/>
      <name val="Tahoma"/>
      <family val="2"/>
    </font>
    <font>
      <b/>
      <sz val="12"/>
      <color rgb="FFFF0000"/>
      <name val="Arial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8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2" borderId="0" xfId="0" applyFont="1" applyFill="1"/>
    <xf numFmtId="0" fontId="6" fillId="0" borderId="3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13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65" fontId="8" fillId="6" borderId="3" xfId="1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3" fontId="8" fillId="0" borderId="1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9" fillId="5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left" wrapText="1"/>
    </xf>
    <xf numFmtId="1" fontId="19" fillId="0" borderId="3" xfId="0" applyNumberFormat="1" applyFont="1" applyBorder="1" applyAlignment="1">
      <alignment horizontal="left" vertical="center" wrapText="1"/>
    </xf>
    <xf numFmtId="0" fontId="17" fillId="2" borderId="0" xfId="0" applyFont="1" applyFill="1" applyAlignment="1">
      <alignment wrapText="1"/>
    </xf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0" fontId="16" fillId="0" borderId="0" xfId="0" applyFont="1"/>
    <xf numFmtId="0" fontId="21" fillId="2" borderId="0" xfId="0" applyFont="1" applyFill="1"/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vertical="center" wrapText="1"/>
      <protection locked="0"/>
    </xf>
    <xf numFmtId="0" fontId="23" fillId="2" borderId="3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wrapText="1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left" wrapText="1"/>
    </xf>
    <xf numFmtId="0" fontId="16" fillId="2" borderId="16" xfId="0" applyFont="1" applyFill="1" applyBorder="1"/>
    <xf numFmtId="0" fontId="25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8" fillId="12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wrapText="1"/>
    </xf>
    <xf numFmtId="1" fontId="8" fillId="7" borderId="3" xfId="1" applyNumberFormat="1" applyFont="1" applyFill="1" applyBorder="1" applyAlignment="1">
      <alignment horizontal="center" vertical="center" wrapText="1"/>
    </xf>
    <xf numFmtId="165" fontId="8" fillId="0" borderId="15" xfId="1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65" fontId="8" fillId="7" borderId="3" xfId="1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wrapText="1"/>
    </xf>
    <xf numFmtId="0" fontId="9" fillId="9" borderId="8" xfId="0" applyFont="1" applyFill="1" applyBorder="1" applyAlignment="1">
      <alignment horizontal="center" wrapText="1"/>
    </xf>
    <xf numFmtId="0" fontId="9" fillId="9" borderId="9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wrapText="1"/>
    </xf>
    <xf numFmtId="9" fontId="8" fillId="0" borderId="8" xfId="1" applyFont="1" applyBorder="1" applyAlignment="1">
      <alignment horizontal="center" wrapText="1"/>
    </xf>
    <xf numFmtId="9" fontId="8" fillId="0" borderId="9" xfId="1" applyFont="1" applyBorder="1" applyAlignment="1">
      <alignment horizontal="center" wrapText="1"/>
    </xf>
    <xf numFmtId="165" fontId="8" fillId="0" borderId="9" xfId="1" applyNumberFormat="1" applyFont="1" applyBorder="1" applyAlignment="1">
      <alignment horizontal="center" wrapText="1"/>
    </xf>
    <xf numFmtId="165" fontId="8" fillId="0" borderId="10" xfId="1" applyNumberFormat="1" applyFont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9" fontId="8" fillId="0" borderId="5" xfId="1" applyFont="1" applyBorder="1" applyAlignment="1">
      <alignment horizontal="center" wrapText="1"/>
    </xf>
    <xf numFmtId="9" fontId="8" fillId="0" borderId="6" xfId="1" applyFont="1" applyBorder="1" applyAlignment="1">
      <alignment horizontal="center" wrapText="1"/>
    </xf>
    <xf numFmtId="9" fontId="8" fillId="0" borderId="7" xfId="1" applyFont="1" applyBorder="1" applyAlignment="1">
      <alignment horizontal="center" wrapText="1"/>
    </xf>
    <xf numFmtId="0" fontId="9" fillId="8" borderId="2" xfId="0" applyFont="1" applyFill="1" applyBorder="1" applyAlignment="1">
      <alignment horizontal="center" wrapText="1"/>
    </xf>
    <xf numFmtId="0" fontId="9" fillId="8" borderId="3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wrapText="1"/>
    </xf>
    <xf numFmtId="9" fontId="8" fillId="0" borderId="2" xfId="1" applyFont="1" applyBorder="1" applyAlignment="1">
      <alignment horizontal="center" wrapText="1"/>
    </xf>
    <xf numFmtId="9" fontId="8" fillId="0" borderId="3" xfId="1" applyFont="1" applyBorder="1" applyAlignment="1">
      <alignment horizontal="center" wrapText="1"/>
    </xf>
    <xf numFmtId="165" fontId="8" fillId="0" borderId="3" xfId="1" applyNumberFormat="1" applyFont="1" applyBorder="1" applyAlignment="1">
      <alignment horizontal="center" wrapText="1"/>
    </xf>
    <xf numFmtId="165" fontId="8" fillId="0" borderId="4" xfId="1" applyNumberFormat="1" applyFont="1" applyBorder="1" applyAlignment="1">
      <alignment horizontal="center" wrapText="1"/>
    </xf>
    <xf numFmtId="3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3" xfId="0" applyBorder="1"/>
    <xf numFmtId="9" fontId="10" fillId="11" borderId="3" xfId="1" applyFont="1" applyFill="1" applyBorder="1" applyAlignment="1" applyProtection="1">
      <alignment horizontal="center" vertical="center"/>
    </xf>
    <xf numFmtId="4" fontId="8" fillId="10" borderId="3" xfId="0" applyNumberFormat="1" applyFont="1" applyFill="1" applyBorder="1" applyAlignment="1">
      <alignment horizontal="center" vertical="center" wrapText="1"/>
    </xf>
    <xf numFmtId="4" fontId="8" fillId="16" borderId="3" xfId="0" applyNumberFormat="1" applyFont="1" applyFill="1" applyBorder="1" applyAlignment="1">
      <alignment horizontal="center" vertical="center" wrapText="1"/>
    </xf>
    <xf numFmtId="4" fontId="8" fillId="12" borderId="3" xfId="0" applyNumberFormat="1" applyFont="1" applyFill="1" applyBorder="1" applyAlignment="1">
      <alignment horizontal="center" vertical="center" wrapText="1"/>
    </xf>
    <xf numFmtId="4" fontId="8" fillId="15" borderId="3" xfId="0" applyNumberFormat="1" applyFont="1" applyFill="1" applyBorder="1" applyAlignment="1">
      <alignment horizontal="center" vertical="center" wrapText="1"/>
    </xf>
    <xf numFmtId="4" fontId="8" fillId="14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</cellXfs>
  <cellStyles count="11">
    <cellStyle name="Millares [0] 2" xfId="10" xr:uid="{00000000-0005-0000-0000-000000000000}"/>
    <cellStyle name="Millares 2" xfId="2" xr:uid="{00000000-0005-0000-0000-000001000000}"/>
    <cellStyle name="Millares 4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Porcentaje" xfId="1" builtinId="5"/>
    <cellStyle name="Porcentual 2" xfId="8" xr:uid="{00000000-0005-0000-0000-000009000000}"/>
    <cellStyle name="Porcentual 3 2" xfId="9" xr:uid="{00000000-0005-0000-0000-00000A000000}"/>
  </cellStyles>
  <dxfs count="14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76840</xdr:colOff>
      <xdr:row>0</xdr:row>
      <xdr:rowOff>56832</xdr:rowOff>
    </xdr:from>
    <xdr:to>
      <xdr:col>32</xdr:col>
      <xdr:colOff>1083771</xdr:colOff>
      <xdr:row>1</xdr:row>
      <xdr:rowOff>347383</xdr:rowOff>
    </xdr:to>
    <xdr:pic>
      <xdr:nvPicPr>
        <xdr:cNvPr id="3" name="Imagen 2" descr="C:\Users\CALIDAD02\AppData\Local\Microsoft\Windows\Temporary Internet Files\Content.Outlook\X9VEW9LF\logo 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4046" y="56832"/>
          <a:ext cx="1399135" cy="5594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view="pageBreakPreview" zoomScale="70" zoomScaleNormal="70" zoomScaleSheetLayoutView="70" workbookViewId="0">
      <selection activeCell="I12" sqref="I12"/>
    </sheetView>
  </sheetViews>
  <sheetFormatPr baseColWidth="10" defaultRowHeight="15" x14ac:dyDescent="0.2"/>
  <cols>
    <col min="1" max="1" width="17.85546875" style="2" customWidth="1"/>
    <col min="2" max="2" width="38.140625" style="36" customWidth="1"/>
    <col min="3" max="3" width="56.5703125" style="36" customWidth="1"/>
    <col min="4" max="4" width="43.85546875" style="36" customWidth="1"/>
    <col min="5" max="5" width="29" style="36" hidden="1" customWidth="1"/>
    <col min="6" max="6" width="27.5703125" style="47" customWidth="1"/>
    <col min="7" max="7" width="4.42578125" style="2" customWidth="1"/>
    <col min="8" max="8" width="4.85546875" style="2" customWidth="1"/>
    <col min="9" max="9" width="4.42578125" style="2" customWidth="1"/>
    <col min="10" max="10" width="3.28515625" style="2" customWidth="1"/>
    <col min="11" max="11" width="4.42578125" style="2" customWidth="1"/>
    <col min="12" max="12" width="3.28515625" style="2" customWidth="1"/>
    <col min="13" max="13" width="4.42578125" style="2" customWidth="1"/>
    <col min="14" max="14" width="3.85546875" style="2" customWidth="1"/>
    <col min="15" max="15" width="4.42578125" style="2" customWidth="1"/>
    <col min="16" max="16" width="4.140625" style="2" customWidth="1"/>
    <col min="17" max="17" width="4.42578125" style="2" customWidth="1"/>
    <col min="18" max="18" width="3.42578125" style="2" customWidth="1"/>
    <col min="19" max="21" width="4.42578125" style="2" customWidth="1"/>
    <col min="22" max="22" width="3.85546875" style="2" customWidth="1"/>
    <col min="23" max="23" width="4.42578125" style="2" customWidth="1"/>
    <col min="24" max="24" width="4.5703125" style="2" customWidth="1"/>
    <col min="25" max="25" width="4.42578125" style="2" customWidth="1"/>
    <col min="26" max="26" width="3.85546875" style="2" customWidth="1"/>
    <col min="27" max="27" width="4.42578125" style="2" customWidth="1"/>
    <col min="28" max="28" width="4.85546875" style="2" customWidth="1"/>
    <col min="29" max="29" width="4.42578125" style="2" customWidth="1"/>
    <col min="30" max="30" width="5.28515625" style="2" customWidth="1"/>
    <col min="31" max="31" width="6.5703125" style="2" customWidth="1"/>
    <col min="32" max="32" width="5.85546875" style="2" customWidth="1"/>
    <col min="33" max="33" width="18" style="2" customWidth="1"/>
    <col min="34" max="16384" width="11.42578125" style="2"/>
  </cols>
  <sheetData>
    <row r="1" spans="1:33" ht="21" customHeight="1" x14ac:dyDescent="0.15">
      <c r="A1" s="105" t="s">
        <v>38</v>
      </c>
      <c r="B1" s="100" t="s">
        <v>30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3" ht="29.25" customHeight="1" x14ac:dyDescent="0.15">
      <c r="A2" s="106"/>
      <c r="B2" s="107" t="s">
        <v>58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0"/>
      <c r="AG2" s="100"/>
    </row>
    <row r="3" spans="1:33" ht="21" customHeight="1" x14ac:dyDescent="0.15">
      <c r="A3" s="13" t="s">
        <v>24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1">
        <v>43210</v>
      </c>
      <c r="AG3" s="100"/>
    </row>
    <row r="4" spans="1:33" x14ac:dyDescent="0.2">
      <c r="A4" s="3"/>
      <c r="B4" s="26"/>
      <c r="C4" s="26"/>
      <c r="D4" s="26"/>
      <c r="E4" s="26"/>
      <c r="F4" s="4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4.25" x14ac:dyDescent="0.1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</row>
    <row r="6" spans="1:33" ht="11.25" customHeight="1" x14ac:dyDescent="0.15">
      <c r="A6" s="103" t="s">
        <v>0</v>
      </c>
      <c r="B6" s="54" t="s">
        <v>39</v>
      </c>
      <c r="C6" s="54" t="s">
        <v>36</v>
      </c>
      <c r="D6" s="54" t="s">
        <v>40</v>
      </c>
      <c r="E6" s="54" t="s">
        <v>25</v>
      </c>
      <c r="F6" s="54" t="s">
        <v>37</v>
      </c>
      <c r="G6" s="17" t="s">
        <v>1</v>
      </c>
      <c r="H6" s="18" t="s">
        <v>2</v>
      </c>
      <c r="I6" s="17" t="s">
        <v>1</v>
      </c>
      <c r="J6" s="18" t="s">
        <v>2</v>
      </c>
      <c r="K6" s="17" t="s">
        <v>1</v>
      </c>
      <c r="L6" s="18" t="s">
        <v>2</v>
      </c>
      <c r="M6" s="17" t="s">
        <v>1</v>
      </c>
      <c r="N6" s="16" t="s">
        <v>2</v>
      </c>
      <c r="O6" s="17" t="s">
        <v>1</v>
      </c>
      <c r="P6" s="16" t="s">
        <v>2</v>
      </c>
      <c r="Q6" s="17" t="s">
        <v>1</v>
      </c>
      <c r="R6" s="16" t="s">
        <v>2</v>
      </c>
      <c r="S6" s="17" t="s">
        <v>1</v>
      </c>
      <c r="T6" s="18" t="s">
        <v>2</v>
      </c>
      <c r="U6" s="17" t="s">
        <v>1</v>
      </c>
      <c r="V6" s="18" t="s">
        <v>2</v>
      </c>
      <c r="W6" s="17" t="s">
        <v>1</v>
      </c>
      <c r="X6" s="18" t="s">
        <v>2</v>
      </c>
      <c r="Y6" s="17" t="s">
        <v>1</v>
      </c>
      <c r="Z6" s="16" t="s">
        <v>2</v>
      </c>
      <c r="AA6" s="17" t="s">
        <v>1</v>
      </c>
      <c r="AB6" s="16" t="s">
        <v>2</v>
      </c>
      <c r="AC6" s="17" t="s">
        <v>1</v>
      </c>
      <c r="AD6" s="16" t="s">
        <v>2</v>
      </c>
      <c r="AE6" s="104" t="s">
        <v>3</v>
      </c>
      <c r="AF6" s="104" t="s">
        <v>4</v>
      </c>
      <c r="AG6" s="104" t="s">
        <v>5</v>
      </c>
    </row>
    <row r="7" spans="1:33" ht="96.75" customHeight="1" x14ac:dyDescent="0.15">
      <c r="A7" s="103"/>
      <c r="B7" s="54"/>
      <c r="C7" s="54"/>
      <c r="D7" s="54"/>
      <c r="E7" s="54"/>
      <c r="F7" s="54"/>
      <c r="G7" s="59" t="s">
        <v>6</v>
      </c>
      <c r="H7" s="59"/>
      <c r="I7" s="59" t="s">
        <v>7</v>
      </c>
      <c r="J7" s="59"/>
      <c r="K7" s="59" t="s">
        <v>8</v>
      </c>
      <c r="L7" s="59"/>
      <c r="M7" s="59" t="s">
        <v>9</v>
      </c>
      <c r="N7" s="59"/>
      <c r="O7" s="53" t="s">
        <v>10</v>
      </c>
      <c r="P7" s="53"/>
      <c r="Q7" s="53" t="s">
        <v>11</v>
      </c>
      <c r="R7" s="53"/>
      <c r="S7" s="53" t="s">
        <v>12</v>
      </c>
      <c r="T7" s="53"/>
      <c r="U7" s="53" t="s">
        <v>13</v>
      </c>
      <c r="V7" s="53"/>
      <c r="W7" s="52" t="s">
        <v>14</v>
      </c>
      <c r="X7" s="52"/>
      <c r="Y7" s="52" t="s">
        <v>15</v>
      </c>
      <c r="Z7" s="52"/>
      <c r="AA7" s="52" t="s">
        <v>16</v>
      </c>
      <c r="AB7" s="52"/>
      <c r="AC7" s="52" t="s">
        <v>17</v>
      </c>
      <c r="AD7" s="52"/>
      <c r="AE7" s="104"/>
      <c r="AF7" s="104"/>
      <c r="AG7" s="104"/>
    </row>
    <row r="8" spans="1:33" ht="27.75" customHeight="1" x14ac:dyDescent="0.15">
      <c r="A8" s="14"/>
      <c r="B8" s="27"/>
      <c r="C8" s="27"/>
      <c r="D8" s="27"/>
      <c r="E8" s="27"/>
      <c r="F8" s="27"/>
      <c r="G8" s="14">
        <f t="shared" ref="G8:AD8" si="0">SUM(G9:G18)</f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2</v>
      </c>
      <c r="L8" s="14">
        <f t="shared" si="0"/>
        <v>0</v>
      </c>
      <c r="M8" s="14">
        <f t="shared" si="0"/>
        <v>2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 t="shared" si="0"/>
        <v>1</v>
      </c>
      <c r="R8" s="14">
        <f t="shared" si="0"/>
        <v>0</v>
      </c>
      <c r="S8" s="14">
        <f t="shared" si="0"/>
        <v>1</v>
      </c>
      <c r="T8" s="14">
        <f t="shared" si="0"/>
        <v>0</v>
      </c>
      <c r="U8" s="14">
        <f t="shared" si="0"/>
        <v>1</v>
      </c>
      <c r="V8" s="14">
        <f t="shared" si="0"/>
        <v>0</v>
      </c>
      <c r="W8" s="14">
        <f t="shared" si="0"/>
        <v>0</v>
      </c>
      <c r="X8" s="14">
        <f t="shared" si="0"/>
        <v>0</v>
      </c>
      <c r="Y8" s="14">
        <f t="shared" si="0"/>
        <v>1</v>
      </c>
      <c r="Z8" s="14">
        <f t="shared" si="0"/>
        <v>0</v>
      </c>
      <c r="AA8" s="14">
        <f t="shared" si="0"/>
        <v>0</v>
      </c>
      <c r="AB8" s="14">
        <f t="shared" si="0"/>
        <v>0</v>
      </c>
      <c r="AC8" s="14">
        <f t="shared" si="0"/>
        <v>2</v>
      </c>
      <c r="AD8" s="14">
        <f t="shared" si="0"/>
        <v>0</v>
      </c>
      <c r="AE8" s="19">
        <f>G8+I8+K8+M8+O8+Q8+S8+U8+W8+Y8+AA8+AC8</f>
        <v>10</v>
      </c>
      <c r="AF8" s="19">
        <f>H8+J8+L8+N8+P8+R8+T8+V8+X8+Z8+AB8+AD8</f>
        <v>0</v>
      </c>
      <c r="AG8" s="20">
        <f>AF8/AE8</f>
        <v>0</v>
      </c>
    </row>
    <row r="9" spans="1:33" ht="47.25" customHeight="1" x14ac:dyDescent="0.15">
      <c r="A9" s="63">
        <v>1</v>
      </c>
      <c r="B9" s="62" t="s">
        <v>46</v>
      </c>
      <c r="C9" s="42" t="s">
        <v>65</v>
      </c>
      <c r="D9" s="42" t="s">
        <v>66</v>
      </c>
      <c r="E9" s="41"/>
      <c r="F9" s="44" t="s">
        <v>43</v>
      </c>
      <c r="G9" s="38"/>
      <c r="H9" s="39"/>
      <c r="I9" s="38"/>
      <c r="J9" s="39"/>
      <c r="K9" s="38"/>
      <c r="L9" s="38"/>
      <c r="M9" s="38"/>
      <c r="N9" s="38"/>
      <c r="O9" s="38"/>
      <c r="P9" s="38"/>
      <c r="Q9" s="38"/>
      <c r="R9" s="38"/>
      <c r="S9" s="38">
        <v>1</v>
      </c>
      <c r="T9" s="38"/>
      <c r="U9" s="38"/>
      <c r="V9" s="39"/>
      <c r="W9" s="38"/>
      <c r="X9" s="38"/>
      <c r="Y9" s="38"/>
      <c r="Z9" s="38"/>
      <c r="AA9" s="38"/>
      <c r="AB9" s="38"/>
      <c r="AC9" s="38"/>
      <c r="AD9" s="38"/>
      <c r="AE9" s="15">
        <f t="shared" ref="AE9:AE18" si="1">G9+I9+K9+M9+O9+Q9+S9+U9+W9+Y9+AA9+AC9</f>
        <v>1</v>
      </c>
      <c r="AF9" s="15">
        <f t="shared" ref="AF9:AF18" si="2">H9+J9+L9+N9+P9+R9+T9+V9+X9+Z9+AB9+AD9</f>
        <v>0</v>
      </c>
      <c r="AG9" s="21">
        <f t="shared" ref="AG9:AG11" si="3">AF9/AE9</f>
        <v>0</v>
      </c>
    </row>
    <row r="10" spans="1:33" ht="37.5" customHeight="1" x14ac:dyDescent="0.15">
      <c r="A10" s="63"/>
      <c r="B10" s="62"/>
      <c r="C10" s="42" t="s">
        <v>44</v>
      </c>
      <c r="D10" s="42" t="s">
        <v>45</v>
      </c>
      <c r="E10" s="41"/>
      <c r="F10" s="44" t="s">
        <v>43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  <c r="W10" s="38"/>
      <c r="X10" s="38"/>
      <c r="Y10" s="38"/>
      <c r="Z10" s="38"/>
      <c r="AA10" s="38"/>
      <c r="AB10" s="38"/>
      <c r="AC10" s="38">
        <v>1</v>
      </c>
      <c r="AD10" s="38"/>
      <c r="AE10" s="15">
        <f t="shared" si="1"/>
        <v>1</v>
      </c>
      <c r="AF10" s="15">
        <f t="shared" si="2"/>
        <v>0</v>
      </c>
      <c r="AG10" s="21">
        <f t="shared" si="3"/>
        <v>0</v>
      </c>
    </row>
    <row r="11" spans="1:33" ht="71.25" x14ac:dyDescent="0.15">
      <c r="A11" s="63"/>
      <c r="B11" s="62"/>
      <c r="C11" s="42" t="s">
        <v>52</v>
      </c>
      <c r="D11" s="42" t="s">
        <v>53</v>
      </c>
      <c r="E11" s="41"/>
      <c r="F11" s="44" t="s">
        <v>43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/>
      <c r="W11" s="38"/>
      <c r="X11" s="38"/>
      <c r="Y11" s="38">
        <v>1</v>
      </c>
      <c r="Z11" s="38"/>
      <c r="AA11" s="38"/>
      <c r="AB11" s="38"/>
      <c r="AC11" s="38"/>
      <c r="AD11" s="38"/>
      <c r="AE11" s="15">
        <f t="shared" si="1"/>
        <v>1</v>
      </c>
      <c r="AF11" s="15">
        <f t="shared" si="2"/>
        <v>0</v>
      </c>
      <c r="AG11" s="21">
        <f t="shared" si="3"/>
        <v>0</v>
      </c>
    </row>
    <row r="12" spans="1:33" ht="81" customHeight="1" x14ac:dyDescent="0.15">
      <c r="A12" s="67">
        <v>2</v>
      </c>
      <c r="B12" s="64" t="s">
        <v>31</v>
      </c>
      <c r="C12" s="42" t="s">
        <v>51</v>
      </c>
      <c r="D12" s="42" t="s">
        <v>67</v>
      </c>
      <c r="E12" s="41"/>
      <c r="F12" s="44" t="s">
        <v>41</v>
      </c>
      <c r="G12" s="38"/>
      <c r="H12" s="38"/>
      <c r="I12" s="38"/>
      <c r="J12" s="38"/>
      <c r="K12" s="38">
        <v>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  <c r="W12" s="38"/>
      <c r="X12" s="38"/>
      <c r="Y12" s="38"/>
      <c r="Z12" s="38"/>
      <c r="AA12" s="38"/>
      <c r="AB12" s="38"/>
      <c r="AC12" s="38"/>
      <c r="AD12" s="38"/>
      <c r="AE12" s="15">
        <f t="shared" si="1"/>
        <v>1</v>
      </c>
      <c r="AF12" s="15">
        <f t="shared" si="2"/>
        <v>0</v>
      </c>
      <c r="AG12" s="21">
        <f t="shared" ref="AG12" si="4">AF12/AE12</f>
        <v>0</v>
      </c>
    </row>
    <row r="13" spans="1:33" ht="51.75" customHeight="1" x14ac:dyDescent="0.15">
      <c r="A13" s="68"/>
      <c r="B13" s="65"/>
      <c r="C13" s="42" t="s">
        <v>32</v>
      </c>
      <c r="D13" s="42" t="s">
        <v>33</v>
      </c>
      <c r="E13" s="41"/>
      <c r="F13" s="44" t="s">
        <v>41</v>
      </c>
      <c r="G13" s="40"/>
      <c r="H13" s="38"/>
      <c r="I13" s="38"/>
      <c r="J13" s="38"/>
      <c r="K13" s="38"/>
      <c r="L13" s="38"/>
      <c r="M13" s="38"/>
      <c r="N13" s="38"/>
      <c r="O13" s="38"/>
      <c r="P13" s="38"/>
      <c r="Q13" s="38">
        <v>1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15">
        <f t="shared" si="1"/>
        <v>1</v>
      </c>
      <c r="AF13" s="15">
        <f t="shared" si="2"/>
        <v>0</v>
      </c>
      <c r="AG13" s="21">
        <f>AF13/AE13</f>
        <v>0</v>
      </c>
    </row>
    <row r="14" spans="1:33" ht="58.5" customHeight="1" x14ac:dyDescent="0.15">
      <c r="A14" s="69"/>
      <c r="B14" s="66"/>
      <c r="C14" s="42" t="s">
        <v>54</v>
      </c>
      <c r="D14" s="42" t="s">
        <v>68</v>
      </c>
      <c r="E14" s="41"/>
      <c r="F14" s="44" t="s">
        <v>41</v>
      </c>
      <c r="G14" s="50"/>
      <c r="H14" s="39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>
        <v>1</v>
      </c>
      <c r="W14" s="38"/>
      <c r="X14" s="38"/>
      <c r="Y14" s="38"/>
      <c r="Z14" s="38"/>
      <c r="AA14" s="38"/>
      <c r="AB14" s="38"/>
      <c r="AC14" s="38"/>
      <c r="AD14" s="38"/>
      <c r="AE14" s="15">
        <f t="shared" si="1"/>
        <v>1</v>
      </c>
      <c r="AF14" s="15">
        <f t="shared" si="2"/>
        <v>0</v>
      </c>
      <c r="AG14" s="21">
        <f>AF14/AE14</f>
        <v>0</v>
      </c>
    </row>
    <row r="15" spans="1:33" ht="48.75" customHeight="1" x14ac:dyDescent="0.15">
      <c r="A15" s="63">
        <v>3</v>
      </c>
      <c r="B15" s="62" t="s">
        <v>34</v>
      </c>
      <c r="C15" s="42" t="s">
        <v>49</v>
      </c>
      <c r="D15" s="42" t="s">
        <v>48</v>
      </c>
      <c r="E15" s="41"/>
      <c r="F15" s="44" t="s">
        <v>50</v>
      </c>
      <c r="G15" s="38"/>
      <c r="H15" s="38"/>
      <c r="I15" s="38"/>
      <c r="J15" s="39"/>
      <c r="K15" s="38"/>
      <c r="L15" s="39"/>
      <c r="M15" s="38">
        <v>1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15">
        <f t="shared" si="1"/>
        <v>1</v>
      </c>
      <c r="AF15" s="15">
        <f t="shared" si="2"/>
        <v>0</v>
      </c>
      <c r="AG15" s="21">
        <f t="shared" ref="AG15:AG18" si="5">AF15/AE15</f>
        <v>0</v>
      </c>
    </row>
    <row r="16" spans="1:33" ht="34.5" customHeight="1" x14ac:dyDescent="0.15">
      <c r="A16" s="63"/>
      <c r="B16" s="62"/>
      <c r="C16" s="42" t="s">
        <v>35</v>
      </c>
      <c r="D16" s="42" t="s">
        <v>47</v>
      </c>
      <c r="E16" s="41"/>
      <c r="F16" s="44" t="s">
        <v>42</v>
      </c>
      <c r="G16" s="38"/>
      <c r="H16" s="38"/>
      <c r="I16" s="38"/>
      <c r="J16" s="39"/>
      <c r="K16" s="38"/>
      <c r="L16" s="39"/>
      <c r="M16" s="38">
        <v>1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15">
        <f t="shared" si="1"/>
        <v>1</v>
      </c>
      <c r="AF16" s="15">
        <f t="shared" si="2"/>
        <v>0</v>
      </c>
      <c r="AG16" s="21">
        <f t="shared" si="5"/>
        <v>0</v>
      </c>
    </row>
    <row r="17" spans="1:33" ht="34.5" customHeight="1" x14ac:dyDescent="0.15">
      <c r="A17" s="63"/>
      <c r="B17" s="62"/>
      <c r="C17" s="42" t="s">
        <v>69</v>
      </c>
      <c r="D17" s="42" t="s">
        <v>64</v>
      </c>
      <c r="E17" s="41"/>
      <c r="F17" s="44" t="s">
        <v>41</v>
      </c>
      <c r="G17" s="38"/>
      <c r="H17" s="38"/>
      <c r="I17" s="38"/>
      <c r="J17" s="39"/>
      <c r="K17" s="38">
        <v>1</v>
      </c>
      <c r="L17" s="39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15">
        <f t="shared" si="1"/>
        <v>1</v>
      </c>
      <c r="AF17" s="15">
        <f t="shared" si="2"/>
        <v>0</v>
      </c>
      <c r="AG17" s="21">
        <f t="shared" si="5"/>
        <v>0</v>
      </c>
    </row>
    <row r="18" spans="1:33" ht="48" customHeight="1" x14ac:dyDescent="0.15">
      <c r="A18" s="63"/>
      <c r="B18" s="62"/>
      <c r="C18" s="42" t="s">
        <v>70</v>
      </c>
      <c r="D18" s="51" t="s">
        <v>71</v>
      </c>
      <c r="E18" s="41"/>
      <c r="F18" s="44" t="s">
        <v>41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38"/>
      <c r="AA18" s="38"/>
      <c r="AB18" s="38"/>
      <c r="AC18" s="38">
        <v>1</v>
      </c>
      <c r="AD18" s="38"/>
      <c r="AE18" s="15">
        <f t="shared" si="1"/>
        <v>1</v>
      </c>
      <c r="AF18" s="15">
        <f t="shared" si="2"/>
        <v>0</v>
      </c>
      <c r="AG18" s="21">
        <f t="shared" si="5"/>
        <v>0</v>
      </c>
    </row>
    <row r="19" spans="1:33" ht="28.5" customHeight="1" x14ac:dyDescent="0.2">
      <c r="A19" s="60" t="s">
        <v>18</v>
      </c>
      <c r="B19" s="61"/>
      <c r="C19" s="28"/>
      <c r="D19" s="28"/>
      <c r="E19" s="28"/>
      <c r="F19" s="28"/>
      <c r="G19" s="25">
        <f>G8</f>
        <v>0</v>
      </c>
      <c r="H19" s="25">
        <f t="shared" ref="H19:AF19" si="6">H8</f>
        <v>0</v>
      </c>
      <c r="I19" s="25">
        <f t="shared" si="6"/>
        <v>0</v>
      </c>
      <c r="J19" s="25">
        <f t="shared" si="6"/>
        <v>0</v>
      </c>
      <c r="K19" s="25">
        <f t="shared" si="6"/>
        <v>2</v>
      </c>
      <c r="L19" s="25">
        <f t="shared" si="6"/>
        <v>0</v>
      </c>
      <c r="M19" s="25">
        <f t="shared" si="6"/>
        <v>2</v>
      </c>
      <c r="N19" s="25">
        <f t="shared" si="6"/>
        <v>0</v>
      </c>
      <c r="O19" s="25">
        <f t="shared" si="6"/>
        <v>0</v>
      </c>
      <c r="P19" s="25">
        <f t="shared" si="6"/>
        <v>0</v>
      </c>
      <c r="Q19" s="25">
        <f t="shared" si="6"/>
        <v>1</v>
      </c>
      <c r="R19" s="25">
        <f t="shared" si="6"/>
        <v>0</v>
      </c>
      <c r="S19" s="25">
        <f t="shared" si="6"/>
        <v>1</v>
      </c>
      <c r="T19" s="25">
        <f t="shared" si="6"/>
        <v>0</v>
      </c>
      <c r="U19" s="25">
        <f t="shared" si="6"/>
        <v>1</v>
      </c>
      <c r="V19" s="25">
        <f t="shared" si="6"/>
        <v>0</v>
      </c>
      <c r="W19" s="25">
        <f t="shared" si="6"/>
        <v>0</v>
      </c>
      <c r="X19" s="25">
        <f t="shared" si="6"/>
        <v>0</v>
      </c>
      <c r="Y19" s="25">
        <f t="shared" si="6"/>
        <v>1</v>
      </c>
      <c r="Z19" s="25">
        <f t="shared" si="6"/>
        <v>0</v>
      </c>
      <c r="AA19" s="25">
        <f t="shared" si="6"/>
        <v>0</v>
      </c>
      <c r="AB19" s="25">
        <f t="shared" si="6"/>
        <v>0</v>
      </c>
      <c r="AC19" s="25">
        <f t="shared" si="6"/>
        <v>2</v>
      </c>
      <c r="AD19" s="25">
        <f t="shared" si="6"/>
        <v>0</v>
      </c>
      <c r="AE19" s="25">
        <f>AE8</f>
        <v>10</v>
      </c>
      <c r="AF19" s="25">
        <f t="shared" si="6"/>
        <v>0</v>
      </c>
      <c r="AG19" s="56">
        <f>AF19/AE19</f>
        <v>0</v>
      </c>
    </row>
    <row r="20" spans="1:33" ht="31.5" customHeight="1" x14ac:dyDescent="0.2">
      <c r="A20" s="70" t="s">
        <v>19</v>
      </c>
      <c r="B20" s="70"/>
      <c r="C20" s="28"/>
      <c r="D20" s="28"/>
      <c r="E20" s="28"/>
      <c r="F20" s="28"/>
      <c r="G20" s="55" t="e">
        <f>H19/G19*100</f>
        <v>#DIV/0!</v>
      </c>
      <c r="H20" s="55"/>
      <c r="I20" s="55" t="e">
        <f>J19/I19*100</f>
        <v>#DIV/0!</v>
      </c>
      <c r="J20" s="55"/>
      <c r="K20" s="55">
        <f>L19/K19*100</f>
        <v>0</v>
      </c>
      <c r="L20" s="55"/>
      <c r="M20" s="55">
        <f>N19/M19*100</f>
        <v>0</v>
      </c>
      <c r="N20" s="55"/>
      <c r="O20" s="55" t="e">
        <f>P19/O19*100</f>
        <v>#DIV/0!</v>
      </c>
      <c r="P20" s="55"/>
      <c r="Q20" s="55">
        <f>R19/Q19*100</f>
        <v>0</v>
      </c>
      <c r="R20" s="55"/>
      <c r="S20" s="55">
        <f>T19/S19*100</f>
        <v>0</v>
      </c>
      <c r="T20" s="55"/>
      <c r="U20" s="55">
        <f>V19/U19*100</f>
        <v>0</v>
      </c>
      <c r="V20" s="55"/>
      <c r="W20" s="55" t="e">
        <f>X19/W19*100</f>
        <v>#DIV/0!</v>
      </c>
      <c r="X20" s="55"/>
      <c r="Y20" s="55">
        <f>Z19/Y19*100</f>
        <v>0</v>
      </c>
      <c r="Z20" s="55"/>
      <c r="AA20" s="55" t="e">
        <f>AB19/AA19*100</f>
        <v>#DIV/0!</v>
      </c>
      <c r="AB20" s="55"/>
      <c r="AC20" s="55">
        <f>AD19/AC19*100</f>
        <v>0</v>
      </c>
      <c r="AD20" s="55"/>
      <c r="AE20" s="58">
        <f>AF19/AE19</f>
        <v>0</v>
      </c>
      <c r="AF20" s="58"/>
      <c r="AG20" s="57"/>
    </row>
    <row r="21" spans="1:33" x14ac:dyDescent="0.2">
      <c r="A21" s="4"/>
      <c r="B21" s="29" t="s">
        <v>20</v>
      </c>
      <c r="C21" s="28"/>
      <c r="D21" s="28"/>
      <c r="E21" s="28"/>
      <c r="F21" s="28"/>
      <c r="G21" s="95" t="s">
        <v>26</v>
      </c>
      <c r="H21" s="95"/>
      <c r="I21" s="95"/>
      <c r="J21" s="95"/>
      <c r="K21" s="95"/>
      <c r="L21" s="95"/>
      <c r="M21" s="98" t="s">
        <v>27</v>
      </c>
      <c r="N21" s="98"/>
      <c r="O21" s="98"/>
      <c r="P21" s="98"/>
      <c r="Q21" s="98"/>
      <c r="R21" s="98"/>
      <c r="S21" s="97" t="s">
        <v>28</v>
      </c>
      <c r="T21" s="97"/>
      <c r="U21" s="97"/>
      <c r="V21" s="97"/>
      <c r="W21" s="97"/>
      <c r="X21" s="97"/>
      <c r="Y21" s="96" t="s">
        <v>29</v>
      </c>
      <c r="Z21" s="96"/>
      <c r="AA21" s="96"/>
      <c r="AB21" s="96"/>
      <c r="AC21" s="96"/>
      <c r="AD21" s="96"/>
      <c r="AE21" s="99" t="s">
        <v>21</v>
      </c>
      <c r="AF21" s="99"/>
      <c r="AG21" s="99"/>
    </row>
    <row r="22" spans="1:33" ht="17.25" customHeight="1" x14ac:dyDescent="0.25">
      <c r="A22" s="5"/>
      <c r="B22" s="30" t="s">
        <v>22</v>
      </c>
      <c r="C22" s="28"/>
      <c r="D22" s="28"/>
      <c r="E22" s="28"/>
      <c r="F22" s="28"/>
      <c r="G22" s="91">
        <f>H19+J19+L19</f>
        <v>0</v>
      </c>
      <c r="H22" s="93"/>
      <c r="I22" s="93"/>
      <c r="J22" s="94">
        <f>G22/G23</f>
        <v>0</v>
      </c>
      <c r="K22" s="94"/>
      <c r="L22" s="94"/>
      <c r="M22" s="91">
        <f>N19+P19+R19</f>
        <v>0</v>
      </c>
      <c r="N22" s="93"/>
      <c r="O22" s="94">
        <f>M22/M23</f>
        <v>0</v>
      </c>
      <c r="P22" s="94"/>
      <c r="Q22" s="94"/>
      <c r="R22" s="94"/>
      <c r="S22" s="91">
        <f>T19+V19+X19</f>
        <v>0</v>
      </c>
      <c r="T22" s="91"/>
      <c r="U22" s="91"/>
      <c r="V22" s="91"/>
      <c r="W22" s="94">
        <f>S22/S23</f>
        <v>0</v>
      </c>
      <c r="X22" s="94"/>
      <c r="Y22" s="91">
        <f>Z19+AB19+AD19</f>
        <v>0</v>
      </c>
      <c r="Z22" s="91"/>
      <c r="AA22" s="91"/>
      <c r="AB22" s="91"/>
      <c r="AC22" s="94">
        <f>Y22/Y23</f>
        <v>0</v>
      </c>
      <c r="AD22" s="94"/>
      <c r="AE22" s="91">
        <f>Z19+AB19+AD19</f>
        <v>0</v>
      </c>
      <c r="AF22" s="92"/>
      <c r="AG22" s="94">
        <f>AG19</f>
        <v>0</v>
      </c>
    </row>
    <row r="23" spans="1:33" ht="18.75" customHeight="1" x14ac:dyDescent="0.25">
      <c r="A23" s="6"/>
      <c r="B23" s="31" t="s">
        <v>63</v>
      </c>
      <c r="C23" s="28"/>
      <c r="D23" s="28"/>
      <c r="E23" s="28"/>
      <c r="F23" s="28"/>
      <c r="G23" s="91">
        <f>G19+I19+K19</f>
        <v>2</v>
      </c>
      <c r="H23" s="92"/>
      <c r="I23" s="92"/>
      <c r="J23" s="94"/>
      <c r="K23" s="94"/>
      <c r="L23" s="94"/>
      <c r="M23" s="91">
        <f>M19+O19+Q19</f>
        <v>3</v>
      </c>
      <c r="N23" s="93"/>
      <c r="O23" s="94"/>
      <c r="P23" s="94"/>
      <c r="Q23" s="94"/>
      <c r="R23" s="94"/>
      <c r="S23" s="91">
        <f>S19+U19+W19</f>
        <v>2</v>
      </c>
      <c r="T23" s="91"/>
      <c r="U23" s="91"/>
      <c r="V23" s="91"/>
      <c r="W23" s="94"/>
      <c r="X23" s="94"/>
      <c r="Y23" s="91">
        <f>Y19+AA19+AC19</f>
        <v>3</v>
      </c>
      <c r="Z23" s="91"/>
      <c r="AA23" s="91"/>
      <c r="AB23" s="91"/>
      <c r="AC23" s="94"/>
      <c r="AD23" s="94"/>
      <c r="AE23" s="91">
        <f>Y19+AA19+AC19</f>
        <v>3</v>
      </c>
      <c r="AF23" s="92"/>
      <c r="AG23" s="94"/>
    </row>
    <row r="24" spans="1:33" ht="15.75" thickBot="1" x14ac:dyDescent="0.25">
      <c r="A24" s="6"/>
      <c r="B24" s="28"/>
      <c r="C24" s="28"/>
      <c r="D24" s="28"/>
      <c r="E24" s="28"/>
      <c r="F24" s="28"/>
      <c r="G24" s="8">
        <f>SUM(G12:G19)</f>
        <v>0</v>
      </c>
      <c r="H24" s="8"/>
      <c r="I24" s="4"/>
      <c r="J24" s="4"/>
      <c r="K24" s="4"/>
      <c r="L24" s="4"/>
      <c r="M24" s="4"/>
      <c r="N24" s="4"/>
      <c r="O24" s="4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6"/>
      <c r="AF24" s="6"/>
      <c r="AG24" s="6"/>
    </row>
    <row r="25" spans="1:33" x14ac:dyDescent="0.2">
      <c r="A25" s="6"/>
      <c r="B25" s="32"/>
      <c r="C25" s="32"/>
      <c r="D25" s="32"/>
      <c r="E25" s="28"/>
      <c r="F25" s="28"/>
      <c r="G25" s="78"/>
      <c r="H25" s="79"/>
      <c r="I25" s="80"/>
      <c r="J25" s="4"/>
      <c r="K25" s="81">
        <v>0.8</v>
      </c>
      <c r="L25" s="82"/>
      <c r="M25" s="9" t="s">
        <v>23</v>
      </c>
      <c r="N25" s="82">
        <v>1</v>
      </c>
      <c r="O25" s="8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6"/>
      <c r="AF25" s="6"/>
      <c r="AG25" s="6"/>
    </row>
    <row r="26" spans="1:33" x14ac:dyDescent="0.2">
      <c r="A26" s="6"/>
      <c r="B26" s="28"/>
      <c r="C26" s="28"/>
      <c r="D26" s="28"/>
      <c r="E26" s="28"/>
      <c r="F26" s="28"/>
      <c r="G26" s="84"/>
      <c r="H26" s="85"/>
      <c r="I26" s="86"/>
      <c r="J26" s="4"/>
      <c r="K26" s="87">
        <v>0.6</v>
      </c>
      <c r="L26" s="88"/>
      <c r="M26" s="10" t="s">
        <v>23</v>
      </c>
      <c r="N26" s="89">
        <v>0.79900000000000004</v>
      </c>
      <c r="O26" s="90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6"/>
      <c r="AF26" s="6"/>
      <c r="AG26" s="6"/>
    </row>
    <row r="27" spans="1:33" ht="15.75" thickBot="1" x14ac:dyDescent="0.25">
      <c r="A27" s="8"/>
      <c r="B27" s="28"/>
      <c r="C27" s="28"/>
      <c r="D27" s="28"/>
      <c r="E27" s="28"/>
      <c r="F27" s="28"/>
      <c r="G27" s="71"/>
      <c r="H27" s="72"/>
      <c r="I27" s="73"/>
      <c r="J27" s="4"/>
      <c r="K27" s="74">
        <v>0</v>
      </c>
      <c r="L27" s="75"/>
      <c r="M27" s="11" t="s">
        <v>23</v>
      </c>
      <c r="N27" s="76">
        <v>0.59899999999999998</v>
      </c>
      <c r="O27" s="7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6"/>
      <c r="AF27" s="6"/>
      <c r="AG27" s="6"/>
    </row>
    <row r="28" spans="1:33" x14ac:dyDescent="0.2">
      <c r="A28" s="12"/>
      <c r="B28" s="24"/>
      <c r="C28" s="24"/>
      <c r="D28" s="24"/>
      <c r="E28" s="24"/>
      <c r="F28" s="45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s="1" customFormat="1" x14ac:dyDescent="0.2">
      <c r="B29" s="23"/>
      <c r="C29" s="23"/>
      <c r="D29" s="24"/>
      <c r="E29" s="24"/>
      <c r="F29" s="45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s="1" customFormat="1" x14ac:dyDescent="0.2">
      <c r="A30" s="24"/>
      <c r="B30" s="24"/>
      <c r="C30" s="24"/>
      <c r="D30" s="24"/>
      <c r="E30" s="24"/>
      <c r="F30" s="4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2"/>
      <c r="AA30" s="12"/>
      <c r="AB30" s="12"/>
      <c r="AC30" s="12"/>
      <c r="AD30" s="12"/>
      <c r="AE30" s="12"/>
      <c r="AF30" s="12"/>
      <c r="AG30" s="12"/>
    </row>
    <row r="31" spans="1:33" s="1" customFormat="1" x14ac:dyDescent="0.2">
      <c r="A31" s="24"/>
      <c r="B31" s="24"/>
      <c r="C31" s="24"/>
      <c r="D31" s="24"/>
      <c r="E31" s="24"/>
      <c r="F31" s="4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2"/>
      <c r="AA31" s="12"/>
      <c r="AB31" s="12"/>
      <c r="AC31" s="12"/>
      <c r="AD31" s="12"/>
      <c r="AE31" s="12"/>
      <c r="AF31" s="12"/>
      <c r="AG31" s="12"/>
    </row>
    <row r="32" spans="1:33" s="1" customFormat="1" x14ac:dyDescent="0.2">
      <c r="A32" s="23"/>
      <c r="B32" s="23"/>
      <c r="C32" s="23"/>
      <c r="D32" s="23"/>
      <c r="E32" s="23"/>
      <c r="F32" s="46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7" s="22" customFormat="1" x14ac:dyDescent="0.2">
      <c r="B33" s="23"/>
      <c r="C33" s="23"/>
      <c r="D33" s="23"/>
      <c r="E33" s="23"/>
      <c r="F33" s="46"/>
    </row>
    <row r="34" spans="1:27" s="22" customFormat="1" ht="18" x14ac:dyDescent="0.25">
      <c r="A34" s="24" t="s">
        <v>59</v>
      </c>
      <c r="B34" s="49" t="s">
        <v>55</v>
      </c>
      <c r="D34" s="24" t="s">
        <v>61</v>
      </c>
      <c r="E34" s="33"/>
      <c r="F34" s="46"/>
      <c r="I34" s="22" t="s">
        <v>62</v>
      </c>
      <c r="K34" s="23"/>
      <c r="L34" s="23"/>
      <c r="M34" s="23"/>
      <c r="N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7"/>
      <c r="AA34" s="37"/>
    </row>
    <row r="35" spans="1:27" s="22" customFormat="1" ht="18" x14ac:dyDescent="0.25">
      <c r="B35" s="48" t="s">
        <v>60</v>
      </c>
      <c r="D35" s="23" t="s">
        <v>56</v>
      </c>
      <c r="E35" s="23"/>
      <c r="F35" s="46"/>
      <c r="K35" s="37"/>
      <c r="L35" s="37"/>
      <c r="M35" s="37"/>
      <c r="N35" s="23" t="s">
        <v>57</v>
      </c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s="22" customFormat="1" ht="33.75" customHeight="1" x14ac:dyDescent="0.2">
      <c r="B36" s="34"/>
      <c r="C36" s="23"/>
      <c r="D36" s="23"/>
      <c r="E36" s="23"/>
      <c r="F36" s="46"/>
    </row>
    <row r="37" spans="1:27" s="22" customFormat="1" x14ac:dyDescent="0.2">
      <c r="A37" s="24"/>
      <c r="D37" s="23"/>
      <c r="E37" s="23"/>
      <c r="F37" s="46"/>
    </row>
    <row r="38" spans="1:27" s="22" customFormat="1" x14ac:dyDescent="0.2">
      <c r="C38" s="35"/>
      <c r="D38" s="35"/>
      <c r="E38" s="35"/>
      <c r="F38" s="35"/>
    </row>
    <row r="39" spans="1:27" s="1" customFormat="1" x14ac:dyDescent="0.2">
      <c r="A39" s="23"/>
      <c r="B39" s="23"/>
      <c r="C39" s="23"/>
      <c r="D39" s="23"/>
      <c r="E39" s="23"/>
      <c r="F39" s="46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</sheetData>
  <autoFilter ref="A6:AG27" xr:uid="{00000000-0009-0000-0000-000000000000}"/>
  <mergeCells count="78">
    <mergeCell ref="A1:A2"/>
    <mergeCell ref="B1:AE1"/>
    <mergeCell ref="B2:AE3"/>
    <mergeCell ref="B6:B7"/>
    <mergeCell ref="W22:X23"/>
    <mergeCell ref="Y22:AB22"/>
    <mergeCell ref="Y23:AB23"/>
    <mergeCell ref="AC22:AD23"/>
    <mergeCell ref="AF1:AG2"/>
    <mergeCell ref="AF3:AG3"/>
    <mergeCell ref="A5:AG5"/>
    <mergeCell ref="A6:A7"/>
    <mergeCell ref="AE6:AE7"/>
    <mergeCell ref="AF6:AF7"/>
    <mergeCell ref="AG6:AG7"/>
    <mergeCell ref="G7:H7"/>
    <mergeCell ref="I7:J7"/>
    <mergeCell ref="K7:L7"/>
    <mergeCell ref="W7:X7"/>
    <mergeCell ref="Y7:Z7"/>
    <mergeCell ref="G23:I23"/>
    <mergeCell ref="G22:I22"/>
    <mergeCell ref="J22:L23"/>
    <mergeCell ref="G21:L21"/>
    <mergeCell ref="AE23:AF23"/>
    <mergeCell ref="AE22:AF22"/>
    <mergeCell ref="Y21:AD21"/>
    <mergeCell ref="S21:X21"/>
    <mergeCell ref="S22:V22"/>
    <mergeCell ref="S23:V23"/>
    <mergeCell ref="M22:N22"/>
    <mergeCell ref="M23:N23"/>
    <mergeCell ref="O22:R23"/>
    <mergeCell ref="M21:R21"/>
    <mergeCell ref="AE21:AG21"/>
    <mergeCell ref="AG22:AG23"/>
    <mergeCell ref="G27:I27"/>
    <mergeCell ref="K27:L27"/>
    <mergeCell ref="N27:O27"/>
    <mergeCell ref="G25:I25"/>
    <mergeCell ref="K25:L25"/>
    <mergeCell ref="N25:O25"/>
    <mergeCell ref="G26:I26"/>
    <mergeCell ref="K26:L26"/>
    <mergeCell ref="N26:O26"/>
    <mergeCell ref="A20:B20"/>
    <mergeCell ref="G20:H20"/>
    <mergeCell ref="I20:J20"/>
    <mergeCell ref="K20:L20"/>
    <mergeCell ref="M20:N20"/>
    <mergeCell ref="A19:B19"/>
    <mergeCell ref="Q7:R7"/>
    <mergeCell ref="C6:C7"/>
    <mergeCell ref="S7:T7"/>
    <mergeCell ref="E6:E7"/>
    <mergeCell ref="D6:D7"/>
    <mergeCell ref="B9:B11"/>
    <mergeCell ref="A9:A11"/>
    <mergeCell ref="B12:B14"/>
    <mergeCell ref="A12:A14"/>
    <mergeCell ref="A15:A18"/>
    <mergeCell ref="B15:B18"/>
    <mergeCell ref="AG19:AG20"/>
    <mergeCell ref="AE20:AF20"/>
    <mergeCell ref="Q20:R20"/>
    <mergeCell ref="O20:P20"/>
    <mergeCell ref="S20:T20"/>
    <mergeCell ref="U20:V20"/>
    <mergeCell ref="AA20:AB20"/>
    <mergeCell ref="Y20:Z20"/>
    <mergeCell ref="W20:X20"/>
    <mergeCell ref="AC7:AD7"/>
    <mergeCell ref="O7:P7"/>
    <mergeCell ref="F6:F7"/>
    <mergeCell ref="AC20:AD20"/>
    <mergeCell ref="AA7:AB7"/>
    <mergeCell ref="U7:V7"/>
    <mergeCell ref="M7:N7"/>
  </mergeCells>
  <conditionalFormatting sqref="G19:AD20">
    <cfRule type="cellIs" dxfId="147" priority="449" operator="between">
      <formula>60</formula>
      <formula>79.99</formula>
    </cfRule>
    <cfRule type="cellIs" dxfId="146" priority="450" operator="lessThanOrEqual">
      <formula>59</formula>
    </cfRule>
    <cfRule type="cellIs" dxfId="145" priority="451" operator="greaterThanOrEqual">
      <formula>80</formula>
    </cfRule>
  </conditionalFormatting>
  <conditionalFormatting sqref="G20:AF20 AG8:AG20">
    <cfRule type="cellIs" dxfId="144" priority="317" stopIfTrue="1" operator="between">
      <formula>$K$25</formula>
      <formula>$N$25</formula>
    </cfRule>
    <cfRule type="cellIs" dxfId="143" priority="386" stopIfTrue="1" operator="between">
      <formula>$J$24</formula>
      <formula>$M$24</formula>
    </cfRule>
  </conditionalFormatting>
  <conditionalFormatting sqref="G19:AG19 AG9:AG18">
    <cfRule type="cellIs" dxfId="142" priority="452" stopIfTrue="1" operator="between">
      <formula>$J$23</formula>
      <formula>$M$23</formula>
    </cfRule>
  </conditionalFormatting>
  <conditionalFormatting sqref="J22 AG21:AG22">
    <cfRule type="cellIs" dxfId="141" priority="446" stopIfTrue="1" operator="between">
      <formula>$J$23</formula>
      <formula>"&gt;$J$57"</formula>
    </cfRule>
  </conditionalFormatting>
  <conditionalFormatting sqref="J22 AG22:AG23">
    <cfRule type="cellIs" dxfId="140" priority="310" stopIfTrue="1" operator="between">
      <formula>$J$27</formula>
      <formula>$M$27</formula>
    </cfRule>
    <cfRule type="cellIs" dxfId="139" priority="378" stopIfTrue="1" operator="between">
      <formula>$J$25</formula>
      <formula>$M$25</formula>
    </cfRule>
    <cfRule type="cellIs" dxfId="138" priority="377" stopIfTrue="1" operator="between">
      <formula>$J$24</formula>
      <formula>"&gt;$J$57"</formula>
    </cfRule>
    <cfRule type="cellIs" dxfId="137" priority="379" stopIfTrue="1" operator="between">
      <formula>$J$26</formula>
      <formula>$M$26</formula>
    </cfRule>
    <cfRule type="cellIs" dxfId="136" priority="309" stopIfTrue="1" operator="between">
      <formula>$J$26</formula>
      <formula>$M$26</formula>
    </cfRule>
    <cfRule type="cellIs" dxfId="135" priority="308" stopIfTrue="1" operator="between">
      <formula>$J$25</formula>
      <formula>"&gt;$J$57"</formula>
    </cfRule>
  </conditionalFormatting>
  <conditionalFormatting sqref="J22">
    <cfRule type="cellIs" dxfId="134" priority="368" stopIfTrue="1" operator="between">
      <formula>#REF!</formula>
      <formula>"&gt;$J$57"</formula>
    </cfRule>
    <cfRule type="top10" dxfId="133" priority="240" percent="1" rank="80"/>
    <cfRule type="cellIs" dxfId="132" priority="239" operator="between">
      <formula>80%</formula>
      <formula>100%</formula>
    </cfRule>
    <cfRule type="cellIs" dxfId="131" priority="238" operator="between">
      <formula>60%</formula>
      <formula>79%</formula>
    </cfRule>
    <cfRule type="cellIs" dxfId="130" priority="301" stopIfTrue="1" operator="between">
      <formula>#REF!</formula>
      <formula>#REF!</formula>
    </cfRule>
    <cfRule type="top10" dxfId="129" priority="241" percent="1" bottom="1" rank="59"/>
    <cfRule type="cellIs" dxfId="128" priority="244" operator="between">
      <formula>0</formula>
      <formula>0.59</formula>
    </cfRule>
    <cfRule type="cellIs" dxfId="127" priority="237" operator="lessThan">
      <formula>0.6</formula>
    </cfRule>
    <cfRule type="cellIs" dxfId="126" priority="299" stopIfTrue="1" operator="between">
      <formula>#REF!</formula>
      <formula>"&gt;$J$57"</formula>
    </cfRule>
    <cfRule type="cellIs" dxfId="125" priority="434" operator="greaterThanOrEqual">
      <formula>80</formula>
    </cfRule>
    <cfRule type="cellIs" dxfId="124" priority="435" operator="between">
      <formula>60</formula>
      <formula>79.99</formula>
    </cfRule>
    <cfRule type="cellIs" dxfId="123" priority="436" operator="lessThanOrEqual">
      <formula>59.99</formula>
    </cfRule>
    <cfRule type="cellIs" dxfId="122" priority="243" operator="between">
      <formula>0.6</formula>
      <formula>0.79</formula>
    </cfRule>
    <cfRule type="cellIs" dxfId="121" priority="242" operator="between">
      <formula>0.8</formula>
      <formula>1</formula>
    </cfRule>
    <cfRule type="cellIs" dxfId="120" priority="370" stopIfTrue="1" operator="between">
      <formula>#REF!</formula>
      <formula>#REF!</formula>
    </cfRule>
    <cfRule type="cellIs" dxfId="119" priority="369" stopIfTrue="1" operator="between">
      <formula>#REF!</formula>
      <formula>#REF!</formula>
    </cfRule>
    <cfRule type="cellIs" dxfId="118" priority="300" stopIfTrue="1" operator="between">
      <formula>#REF!</formula>
      <formula>#REF!</formula>
    </cfRule>
  </conditionalFormatting>
  <conditionalFormatting sqref="K19:L19">
    <cfRule type="cellIs" dxfId="117" priority="440" stopIfTrue="1" operator="between">
      <formula>#REF!</formula>
      <formula>#REF!</formula>
    </cfRule>
    <cfRule type="cellIs" dxfId="116" priority="441" stopIfTrue="1" operator="between">
      <formula>#REF!</formula>
      <formula>#REF!</formula>
    </cfRule>
    <cfRule type="cellIs" dxfId="115" priority="442" stopIfTrue="1" operator="between">
      <formula>#REF!</formula>
      <formula>#REF!</formula>
    </cfRule>
  </conditionalFormatting>
  <conditionalFormatting sqref="K20:L20">
    <cfRule type="cellIs" dxfId="114" priority="373" stopIfTrue="1" operator="between">
      <formula>#REF!</formula>
      <formula>#REF!</formula>
    </cfRule>
    <cfRule type="cellIs" dxfId="113" priority="303" stopIfTrue="1" operator="between">
      <formula>#REF!</formula>
      <formula>#REF!</formula>
    </cfRule>
    <cfRule type="cellIs" dxfId="112" priority="304" stopIfTrue="1" operator="between">
      <formula>#REF!</formula>
      <formula>#REF!</formula>
    </cfRule>
    <cfRule type="cellIs" dxfId="111" priority="371" stopIfTrue="1" operator="between">
      <formula>#REF!</formula>
      <formula>#REF!</formula>
    </cfRule>
    <cfRule type="cellIs" dxfId="110" priority="302" stopIfTrue="1" operator="between">
      <formula>#REF!</formula>
      <formula>#REF!</formula>
    </cfRule>
    <cfRule type="cellIs" dxfId="109" priority="372" stopIfTrue="1" operator="between">
      <formula>#REF!</formula>
      <formula>#REF!</formula>
    </cfRule>
  </conditionalFormatting>
  <conditionalFormatting sqref="O22">
    <cfRule type="cellIs" dxfId="108" priority="180" stopIfTrue="1" operator="between">
      <formula>#REF!</formula>
      <formula>"&gt;$J$57"</formula>
    </cfRule>
    <cfRule type="cellIs" dxfId="107" priority="181" stopIfTrue="1" operator="between">
      <formula>#REF!</formula>
      <formula>#REF!</formula>
    </cfRule>
    <cfRule type="cellIs" dxfId="106" priority="182" stopIfTrue="1" operator="between">
      <formula>#REF!</formula>
      <formula>#REF!</formula>
    </cfRule>
    <cfRule type="cellIs" dxfId="105" priority="183" stopIfTrue="1" operator="between">
      <formula>$J$24</formula>
      <formula>"&gt;$J$57"</formula>
    </cfRule>
    <cfRule type="cellIs" dxfId="104" priority="184" stopIfTrue="1" operator="between">
      <formula>$J$25</formula>
      <formula>$M$25</formula>
    </cfRule>
    <cfRule type="cellIs" dxfId="103" priority="186" operator="greaterThanOrEqual">
      <formula>80</formula>
    </cfRule>
    <cfRule type="cellIs" dxfId="102" priority="178" stopIfTrue="1" operator="between">
      <formula>$J$26</formula>
      <formula>$M$26</formula>
    </cfRule>
    <cfRule type="cellIs" dxfId="101" priority="189" stopIfTrue="1" operator="between">
      <formula>$J$23</formula>
      <formula>"&gt;$J$57"</formula>
    </cfRule>
    <cfRule type="cellIs" dxfId="100" priority="190" stopIfTrue="1" operator="between">
      <formula>$J$24</formula>
      <formula>$M$24</formula>
    </cfRule>
    <cfRule type="cellIs" dxfId="99" priority="191" stopIfTrue="1" operator="between">
      <formula>$J$25</formula>
      <formula>$M$25</formula>
    </cfRule>
    <cfRule type="cellIs" dxfId="98" priority="168" operator="between">
      <formula>80%</formula>
      <formula>100%</formula>
    </cfRule>
    <cfRule type="cellIs" dxfId="97" priority="188" operator="lessThanOrEqual">
      <formula>59.99</formula>
    </cfRule>
    <cfRule type="cellIs" dxfId="96" priority="187" operator="between">
      <formula>60</formula>
      <formula>79.99</formula>
    </cfRule>
    <cfRule type="cellIs" dxfId="95" priority="166" operator="lessThan">
      <formula>0.6</formula>
    </cfRule>
    <cfRule type="cellIs" dxfId="94" priority="167" operator="between">
      <formula>60%</formula>
      <formula>79%</formula>
    </cfRule>
    <cfRule type="top10" dxfId="93" priority="169" percent="1" rank="80"/>
    <cfRule type="top10" dxfId="92" priority="170" percent="1" bottom="1" rank="59"/>
    <cfRule type="cellIs" dxfId="91" priority="171" operator="between">
      <formula>0.8</formula>
      <formula>1</formula>
    </cfRule>
    <cfRule type="cellIs" dxfId="90" priority="172" operator="between">
      <formula>0.6</formula>
      <formula>0.79</formula>
    </cfRule>
    <cfRule type="cellIs" dxfId="89" priority="173" operator="between">
      <formula>0</formula>
      <formula>0.59</formula>
    </cfRule>
    <cfRule type="cellIs" dxfId="88" priority="174" stopIfTrue="1" operator="between">
      <formula>#REF!</formula>
      <formula>"&gt;$J$57"</formula>
    </cfRule>
    <cfRule type="cellIs" dxfId="87" priority="185" stopIfTrue="1" operator="between">
      <formula>$J$26</formula>
      <formula>$M$26</formula>
    </cfRule>
    <cfRule type="cellIs" dxfId="86" priority="175" stopIfTrue="1" operator="between">
      <formula>#REF!</formula>
      <formula>#REF!</formula>
    </cfRule>
    <cfRule type="cellIs" dxfId="85" priority="176" stopIfTrue="1" operator="between">
      <formula>#REF!</formula>
      <formula>#REF!</formula>
    </cfRule>
    <cfRule type="cellIs" dxfId="84" priority="177" stopIfTrue="1" operator="between">
      <formula>$J$25</formula>
      <formula>"&gt;$J$57"</formula>
    </cfRule>
    <cfRule type="cellIs" dxfId="83" priority="179" stopIfTrue="1" operator="between">
      <formula>$J$27</formula>
      <formula>$M$27</formula>
    </cfRule>
  </conditionalFormatting>
  <conditionalFormatting sqref="W22">
    <cfRule type="cellIs" dxfId="82" priority="115" operator="between">
      <formula>60%</formula>
      <formula>79%</formula>
    </cfRule>
    <cfRule type="cellIs" dxfId="81" priority="114" operator="lessThan">
      <formula>0.6</formula>
    </cfRule>
    <cfRule type="cellIs" dxfId="80" priority="121" operator="between">
      <formula>0</formula>
      <formula>0.59</formula>
    </cfRule>
    <cfRule type="cellIs" dxfId="79" priority="139" stopIfTrue="1" operator="between">
      <formula>$J$25</formula>
      <formula>$M$25</formula>
    </cfRule>
    <cfRule type="cellIs" dxfId="78" priority="138" stopIfTrue="1" operator="between">
      <formula>$J$24</formula>
      <formula>$M$24</formula>
    </cfRule>
    <cfRule type="cellIs" dxfId="77" priority="137" stopIfTrue="1" operator="between">
      <formula>$J$23</formula>
      <formula>"&gt;$J$57"</formula>
    </cfRule>
    <cfRule type="cellIs" dxfId="76" priority="136" operator="lessThanOrEqual">
      <formula>59.99</formula>
    </cfRule>
    <cfRule type="cellIs" dxfId="75" priority="135" operator="between">
      <formula>60</formula>
      <formula>79.99</formula>
    </cfRule>
    <cfRule type="cellIs" dxfId="74" priority="134" operator="greaterThanOrEqual">
      <formula>80</formula>
    </cfRule>
    <cfRule type="cellIs" dxfId="73" priority="131" stopIfTrue="1" operator="between">
      <formula>$J$24</formula>
      <formula>"&gt;$J$57"</formula>
    </cfRule>
    <cfRule type="cellIs" dxfId="72" priority="132" stopIfTrue="1" operator="between">
      <formula>$J$25</formula>
      <formula>$M$25</formula>
    </cfRule>
    <cfRule type="cellIs" dxfId="71" priority="133" stopIfTrue="1" operator="between">
      <formula>$J$26</formula>
      <formula>$M$26</formula>
    </cfRule>
    <cfRule type="cellIs" dxfId="70" priority="129" stopIfTrue="1" operator="between">
      <formula>#REF!</formula>
      <formula>#REF!</formula>
    </cfRule>
    <cfRule type="cellIs" dxfId="69" priority="128" stopIfTrue="1" operator="between">
      <formula>#REF!</formula>
      <formula>"&gt;$J$57"</formula>
    </cfRule>
    <cfRule type="cellIs" dxfId="68" priority="119" operator="between">
      <formula>0.8</formula>
      <formula>1</formula>
    </cfRule>
    <cfRule type="cellIs" dxfId="67" priority="127" stopIfTrue="1" operator="between">
      <formula>$J$27</formula>
      <formula>$M$27</formula>
    </cfRule>
    <cfRule type="cellIs" dxfId="66" priority="126" stopIfTrue="1" operator="between">
      <formula>$J$26</formula>
      <formula>$M$26</formula>
    </cfRule>
    <cfRule type="cellIs" dxfId="65" priority="130" stopIfTrue="1" operator="between">
      <formula>#REF!</formula>
      <formula>#REF!</formula>
    </cfRule>
    <cfRule type="cellIs" dxfId="64" priority="125" stopIfTrue="1" operator="between">
      <formula>$J$25</formula>
      <formula>"&gt;$J$57"</formula>
    </cfRule>
    <cfRule type="cellIs" dxfId="63" priority="124" stopIfTrue="1" operator="between">
      <formula>#REF!</formula>
      <formula>#REF!</formula>
    </cfRule>
    <cfRule type="cellIs" dxfId="62" priority="123" stopIfTrue="1" operator="between">
      <formula>#REF!</formula>
      <formula>#REF!</formula>
    </cfRule>
    <cfRule type="cellIs" dxfId="61" priority="122" stopIfTrue="1" operator="between">
      <formula>#REF!</formula>
      <formula>"&gt;$J$57"</formula>
    </cfRule>
    <cfRule type="cellIs" dxfId="60" priority="120" operator="between">
      <formula>0.6</formula>
      <formula>0.79</formula>
    </cfRule>
    <cfRule type="top10" dxfId="59" priority="118" percent="1" bottom="1" rank="59"/>
    <cfRule type="top10" dxfId="58" priority="117" percent="1" rank="80"/>
    <cfRule type="cellIs" dxfId="57" priority="116" operator="between">
      <formula>80%</formula>
      <formula>100%</formula>
    </cfRule>
  </conditionalFormatting>
  <conditionalFormatting sqref="AC22">
    <cfRule type="cellIs" dxfId="56" priority="105" stopIfTrue="1" operator="between">
      <formula>$J$24</formula>
      <formula>"&gt;$J$57"</formula>
    </cfRule>
    <cfRule type="cellIs" dxfId="55" priority="106" stopIfTrue="1" operator="between">
      <formula>$J$25</formula>
      <formula>$M$25</formula>
    </cfRule>
    <cfRule type="cellIs" dxfId="54" priority="107" stopIfTrue="1" operator="between">
      <formula>$J$26</formula>
      <formula>$M$26</formula>
    </cfRule>
    <cfRule type="cellIs" dxfId="53" priority="108" operator="greaterThanOrEqual">
      <formula>80</formula>
    </cfRule>
    <cfRule type="cellIs" dxfId="52" priority="109" operator="between">
      <formula>60</formula>
      <formula>79.99</formula>
    </cfRule>
    <cfRule type="cellIs" dxfId="51" priority="110" operator="lessThanOrEqual">
      <formula>59.99</formula>
    </cfRule>
    <cfRule type="cellIs" dxfId="50" priority="111" stopIfTrue="1" operator="between">
      <formula>$J$23</formula>
      <formula>"&gt;$J$57"</formula>
    </cfRule>
    <cfRule type="cellIs" dxfId="49" priority="112" stopIfTrue="1" operator="between">
      <formula>$J$24</formula>
      <formula>$M$24</formula>
    </cfRule>
    <cfRule type="cellIs" dxfId="48" priority="113" stopIfTrue="1" operator="between">
      <formula>$J$25</formula>
      <formula>$M$25</formula>
    </cfRule>
    <cfRule type="cellIs" dxfId="47" priority="103" stopIfTrue="1" operator="between">
      <formula>#REF!</formula>
      <formula>#REF!</formula>
    </cfRule>
    <cfRule type="cellIs" dxfId="46" priority="88" operator="lessThan">
      <formula>0.6</formula>
    </cfRule>
    <cfRule type="cellIs" dxfId="45" priority="89" operator="between">
      <formula>60%</formula>
      <formula>79%</formula>
    </cfRule>
    <cfRule type="cellIs" dxfId="44" priority="90" operator="between">
      <formula>80%</formula>
      <formula>100%</formula>
    </cfRule>
    <cfRule type="top10" dxfId="43" priority="91" percent="1" rank="80"/>
    <cfRule type="top10" dxfId="42" priority="92" percent="1" bottom="1" rank="59"/>
    <cfRule type="cellIs" dxfId="41" priority="93" operator="between">
      <formula>0.8</formula>
      <formula>1</formula>
    </cfRule>
    <cfRule type="cellIs" dxfId="40" priority="94" operator="between">
      <formula>0.6</formula>
      <formula>0.79</formula>
    </cfRule>
    <cfRule type="cellIs" dxfId="39" priority="95" operator="between">
      <formula>0</formula>
      <formula>0.59</formula>
    </cfRule>
    <cfRule type="cellIs" dxfId="38" priority="96" stopIfTrue="1" operator="between">
      <formula>#REF!</formula>
      <formula>"&gt;$J$57"</formula>
    </cfRule>
    <cfRule type="cellIs" dxfId="37" priority="97" stopIfTrue="1" operator="between">
      <formula>#REF!</formula>
      <formula>#REF!</formula>
    </cfRule>
    <cfRule type="cellIs" dxfId="36" priority="98" stopIfTrue="1" operator="between">
      <formula>#REF!</formula>
      <formula>#REF!</formula>
    </cfRule>
    <cfRule type="cellIs" dxfId="35" priority="99" stopIfTrue="1" operator="between">
      <formula>$J$25</formula>
      <formula>"&gt;$J$57"</formula>
    </cfRule>
    <cfRule type="cellIs" dxfId="34" priority="100" stopIfTrue="1" operator="between">
      <formula>$J$26</formula>
      <formula>$M$26</formula>
    </cfRule>
    <cfRule type="cellIs" dxfId="33" priority="101" stopIfTrue="1" operator="between">
      <formula>$J$27</formula>
      <formula>$M$27</formula>
    </cfRule>
    <cfRule type="cellIs" dxfId="32" priority="102" stopIfTrue="1" operator="between">
      <formula>#REF!</formula>
      <formula>"&gt;$J$57"</formula>
    </cfRule>
    <cfRule type="cellIs" dxfId="31" priority="104" stopIfTrue="1" operator="between">
      <formula>#REF!</formula>
      <formula>#REF!</formula>
    </cfRule>
  </conditionalFormatting>
  <conditionalFormatting sqref="AG7">
    <cfRule type="cellIs" dxfId="30" priority="1" stopIfTrue="1" operator="between">
      <formula>$J$23</formula>
      <formula>$M$23</formula>
    </cfRule>
    <cfRule type="cellIs" dxfId="29" priority="3" stopIfTrue="1" operator="between">
      <formula>$J$25</formula>
      <formula>$M$25</formula>
    </cfRule>
    <cfRule type="cellIs" dxfId="28" priority="2" stopIfTrue="1" operator="between">
      <formula>$J$24</formula>
      <formula>$M$24</formula>
    </cfRule>
  </conditionalFormatting>
  <conditionalFormatting sqref="AG8:AG20 G20:AF20">
    <cfRule type="cellIs" dxfId="27" priority="319" stopIfTrue="1" operator="between">
      <formula>$K$27</formula>
      <formula>$N$27</formula>
    </cfRule>
    <cfRule type="cellIs" dxfId="26" priority="387" stopIfTrue="1" operator="between">
      <formula>$J$25</formula>
      <formula>$M$25</formula>
    </cfRule>
    <cfRule type="cellIs" dxfId="25" priority="388" stopIfTrue="1" operator="between">
      <formula>$J$26</formula>
      <formula>$M$26</formula>
    </cfRule>
    <cfRule type="cellIs" dxfId="24" priority="318" stopIfTrue="1" operator="between">
      <formula>$K$26</formula>
      <formula>$N$26</formula>
    </cfRule>
  </conditionalFormatting>
  <conditionalFormatting sqref="AG9:AG18 G19:AG19 J22">
    <cfRule type="cellIs" dxfId="23" priority="453" stopIfTrue="1" operator="between">
      <formula>$J$24</formula>
      <formula>$M$24</formula>
    </cfRule>
    <cfRule type="cellIs" dxfId="22" priority="454" stopIfTrue="1" operator="between">
      <formula>$J$25</formula>
      <formula>$M$25</formula>
    </cfRule>
  </conditionalFormatting>
  <conditionalFormatting sqref="AG19 AG21:AG22">
    <cfRule type="cellIs" dxfId="21" priority="455" stopIfTrue="1" operator="between">
      <formula>$J$22</formula>
      <formula>$M$22</formula>
    </cfRule>
    <cfRule type="cellIs" dxfId="20" priority="456" stopIfTrue="1" operator="between">
      <formula>$J$23</formula>
      <formula>$M$23</formula>
    </cfRule>
    <cfRule type="cellIs" dxfId="19" priority="457" stopIfTrue="1" operator="between">
      <formula>$J$24</formula>
      <formula>$M$24</formula>
    </cfRule>
  </conditionalFormatting>
  <conditionalFormatting sqref="AG21:AG22">
    <cfRule type="cellIs" dxfId="18" priority="447" stopIfTrue="1" operator="between">
      <formula>$J$24</formula>
      <formula>$M$24</formula>
    </cfRule>
    <cfRule type="cellIs" dxfId="17" priority="448" stopIfTrue="1" operator="between">
      <formula>$J$25</formula>
      <formula>$M$25</formula>
    </cfRule>
  </conditionalFormatting>
  <conditionalFormatting sqref="AG22">
    <cfRule type="top10" dxfId="16" priority="195" percent="1" rank="80"/>
    <cfRule type="top10" dxfId="15" priority="196" percent="1" bottom="1" rank="59"/>
    <cfRule type="cellIs" dxfId="14" priority="197" operator="between">
      <formula>0.8</formula>
      <formula>1</formula>
    </cfRule>
    <cfRule type="cellIs" dxfId="13" priority="198" operator="between">
      <formula>0.6</formula>
      <formula>0.79</formula>
    </cfRule>
    <cfRule type="cellIs" dxfId="12" priority="199" operator="between">
      <formula>0</formula>
      <formula>0.59</formula>
    </cfRule>
    <cfRule type="cellIs" dxfId="11" priority="200" stopIfTrue="1" operator="between">
      <formula>#REF!</formula>
      <formula>"&gt;$J$57"</formula>
    </cfRule>
    <cfRule type="cellIs" dxfId="10" priority="201" stopIfTrue="1" operator="between">
      <formula>#REF!</formula>
      <formula>#REF!</formula>
    </cfRule>
    <cfRule type="cellIs" dxfId="9" priority="202" stopIfTrue="1" operator="between">
      <formula>#REF!</formula>
      <formula>#REF!</formula>
    </cfRule>
    <cfRule type="cellIs" dxfId="8" priority="203" stopIfTrue="1" operator="between">
      <formula>#REF!</formula>
      <formula>"&gt;$J$57"</formula>
    </cfRule>
    <cfRule type="cellIs" dxfId="7" priority="204" stopIfTrue="1" operator="between">
      <formula>#REF!</formula>
      <formula>#REF!</formula>
    </cfRule>
    <cfRule type="cellIs" dxfId="6" priority="205" stopIfTrue="1" operator="between">
      <formula>#REF!</formula>
      <formula>#REF!</formula>
    </cfRule>
  </conditionalFormatting>
  <conditionalFormatting sqref="AG22:AG23">
    <cfRule type="cellIs" dxfId="5" priority="207" operator="between">
      <formula>60</formula>
      <formula>79.99</formula>
    </cfRule>
    <cfRule type="cellIs" dxfId="4" priority="208" operator="lessThanOrEqual">
      <formula>59.99</formula>
    </cfRule>
    <cfRule type="cellIs" dxfId="3" priority="192" operator="lessThan">
      <formula>0.6</formula>
    </cfRule>
    <cfRule type="cellIs" dxfId="2" priority="193" operator="between">
      <formula>60%</formula>
      <formula>79%</formula>
    </cfRule>
    <cfRule type="cellIs" dxfId="1" priority="194" operator="between">
      <formula>80%</formula>
      <formula>100%</formula>
    </cfRule>
    <cfRule type="cellIs" dxfId="0" priority="206" operator="greaterThanOrEqual">
      <formula>80</formula>
    </cfRule>
  </conditionalFormatting>
  <pageMargins left="0.70866141732283472" right="0.70866141732283472" top="0.74803149606299213" bottom="0.74803149606299213" header="0.31496062992125984" footer="0.31496062992125984"/>
  <pageSetup scale="35" orientation="landscape" r:id="rId1"/>
  <ignoredErrors>
    <ignoredError sqref="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OADS-F-20</vt:lpstr>
      <vt:lpstr>'OADS-F-20'!Área_de_impresión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CALIDAD03</dc:creator>
  <cp:lastModifiedBy>Jorge Figueredo</cp:lastModifiedBy>
  <cp:lastPrinted>2020-10-15T15:38:17Z</cp:lastPrinted>
  <dcterms:created xsi:type="dcterms:W3CDTF">2014-05-29T16:10:23Z</dcterms:created>
  <dcterms:modified xsi:type="dcterms:W3CDTF">2024-07-24T14:35:49Z</dcterms:modified>
</cp:coreProperties>
</file>